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3. 유가희 회사\01. 자격검정센터\2024_자검\01. 출제\01. 출제\03. ITQ_2월_정기\10. 기출공지\102_엑셀\"/>
    </mc:Choice>
  </mc:AlternateContent>
  <bookViews>
    <workbookView xWindow="-120" yWindow="-120" windowWidth="29040" windowHeight="15720"/>
  </bookViews>
  <sheets>
    <sheet name="제1작업" sheetId="18" r:id="rId1"/>
    <sheet name="제2작업" sheetId="11" r:id="rId2"/>
    <sheet name="제3작업" sheetId="12" r:id="rId3"/>
    <sheet name="제4작업" sheetId="19" r:id="rId4"/>
  </sheets>
  <definedNames>
    <definedName name="_xlnm._FilterDatabase" localSheetId="1" hidden="1">제2작업!$B$2:$H$10</definedName>
    <definedName name="_xlnm.Criteria" localSheetId="1">제2작업!$B$13:$C$15</definedName>
    <definedName name="_xlnm.Extract" localSheetId="1">제2작업!$B$18:$E$18</definedName>
    <definedName name="메뉴수">#REF!</definedName>
    <definedName name="전월판매량">제1작업!$H$5:$H$12</definedName>
    <definedName name="포장단위">#REF!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8" l="1"/>
  <c r="J13" i="18"/>
  <c r="E14" i="18"/>
  <c r="E13" i="18"/>
  <c r="J6" i="18"/>
  <c r="J7" i="18"/>
  <c r="J8" i="18"/>
  <c r="J9" i="18"/>
  <c r="J10" i="18"/>
  <c r="J11" i="18"/>
  <c r="J12" i="18"/>
  <c r="J5" i="18"/>
  <c r="I6" i="18"/>
  <c r="I7" i="18"/>
  <c r="I8" i="18"/>
  <c r="I9" i="18"/>
  <c r="I10" i="18"/>
  <c r="I11" i="18"/>
  <c r="I12" i="18"/>
  <c r="I5" i="18"/>
</calcChain>
</file>

<file path=xl/sharedStrings.xml><?xml version="1.0" encoding="utf-8"?>
<sst xmlns="http://schemas.openxmlformats.org/spreadsheetml/2006/main" count="127" uniqueCount="49">
  <si>
    <t>분류</t>
    <phoneticPr fontId="2" type="noConversion"/>
  </si>
  <si>
    <t>총합계</t>
  </si>
  <si>
    <t>분류</t>
  </si>
  <si>
    <t>***</t>
  </si>
  <si>
    <t>관리코드</t>
    <phoneticPr fontId="2" type="noConversion"/>
  </si>
  <si>
    <t>식품명</t>
    <phoneticPr fontId="2" type="noConversion"/>
  </si>
  <si>
    <t>원산지</t>
    <phoneticPr fontId="2" type="noConversion"/>
  </si>
  <si>
    <t>중량</t>
    <phoneticPr fontId="2" type="noConversion"/>
  </si>
  <si>
    <t>전월판매량
(개)</t>
    <phoneticPr fontId="2" type="noConversion"/>
  </si>
  <si>
    <t>구분</t>
    <phoneticPr fontId="2" type="noConversion"/>
  </si>
  <si>
    <t>적립금</t>
    <phoneticPr fontId="2" type="noConversion"/>
  </si>
  <si>
    <t>SA2-01</t>
    <phoneticPr fontId="2" type="noConversion"/>
  </si>
  <si>
    <t>CH1-01</t>
    <phoneticPr fontId="2" type="noConversion"/>
  </si>
  <si>
    <t>SA3-02</t>
    <phoneticPr fontId="2" type="noConversion"/>
  </si>
  <si>
    <t>PD2-01</t>
    <phoneticPr fontId="2" type="noConversion"/>
  </si>
  <si>
    <t>CH3-02</t>
    <phoneticPr fontId="2" type="noConversion"/>
  </si>
  <si>
    <t>SA1-03</t>
    <phoneticPr fontId="2" type="noConversion"/>
  </si>
  <si>
    <t>PD1-02</t>
    <phoneticPr fontId="2" type="noConversion"/>
  </si>
  <si>
    <t>CH2-03</t>
    <phoneticPr fontId="2" type="noConversion"/>
  </si>
  <si>
    <t>소스류</t>
    <phoneticPr fontId="2" type="noConversion"/>
  </si>
  <si>
    <t>수입치즈</t>
    <phoneticPr fontId="2" type="noConversion"/>
  </si>
  <si>
    <t>분말류</t>
    <phoneticPr fontId="2" type="noConversion"/>
  </si>
  <si>
    <t>어니언크림드레싱</t>
    <phoneticPr fontId="2" type="noConversion"/>
  </si>
  <si>
    <t>이탈리아</t>
    <phoneticPr fontId="2" type="noConversion"/>
  </si>
  <si>
    <t>홀그레인머스타드</t>
    <phoneticPr fontId="2" type="noConversion"/>
  </si>
  <si>
    <t>프랑스</t>
    <phoneticPr fontId="2" type="noConversion"/>
  </si>
  <si>
    <t>트러플페이스트</t>
    <phoneticPr fontId="2" type="noConversion"/>
  </si>
  <si>
    <t>네덜란드</t>
    <phoneticPr fontId="2" type="noConversion"/>
  </si>
  <si>
    <t>모짜렐라블록</t>
    <phoneticPr fontId="2" type="noConversion"/>
  </si>
  <si>
    <t>고다슬라이스</t>
    <phoneticPr fontId="2" type="noConversion"/>
  </si>
  <si>
    <t>스트링치즈</t>
    <phoneticPr fontId="2" type="noConversion"/>
  </si>
  <si>
    <t>파스타밀가루</t>
    <phoneticPr fontId="2" type="noConversion"/>
  </si>
  <si>
    <t>파마산치즈가루</t>
    <phoneticPr fontId="2" type="noConversion"/>
  </si>
  <si>
    <t>판매가
(원)</t>
    <phoneticPr fontId="2" type="noConversion"/>
  </si>
  <si>
    <t>SA2-01</t>
  </si>
  <si>
    <t>분말류</t>
  </si>
  <si>
    <t>분말류</t>
    <phoneticPr fontId="2" type="noConversion"/>
  </si>
  <si>
    <t>&gt;=1000</t>
    <phoneticPr fontId="2" type="noConversion"/>
  </si>
  <si>
    <t>소스류</t>
  </si>
  <si>
    <t>수입치즈</t>
  </si>
  <si>
    <t>개수 : 식품명</t>
  </si>
  <si>
    <t>1-15000</t>
  </si>
  <si>
    <t>15001-30000</t>
  </si>
  <si>
    <t>30001-45000</t>
  </si>
  <si>
    <t>판매가(원)</t>
  </si>
  <si>
    <t>최대 전월판매량(개)</t>
    <phoneticPr fontId="2" type="noConversion"/>
  </si>
  <si>
    <t>소스류 판매가(원) 평균</t>
    <phoneticPr fontId="2" type="noConversion"/>
  </si>
  <si>
    <t>평균 : 전월판매량(개)</t>
  </si>
  <si>
    <t>전월판매량(개) 1000 이상인 식품수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</si>
</sst>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0_-;\-* #,##0.00_-;_-* &quot;-&quot;_-;_-@_-"/>
    <numFmt numFmtId="179" formatCode="#,##0_);[Red]\(#,##0\)"/>
    <numFmt numFmtId="180" formatCode="#,##0.0&quot;kg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3" fillId="0" borderId="3" xfId="1" applyFont="1" applyBorder="1" applyAlignment="1">
      <alignment vertical="center"/>
    </xf>
    <xf numFmtId="0" fontId="3" fillId="0" borderId="3" xfId="1" quotePrefix="1" applyNumberFormat="1" applyFont="1" applyBorder="1" applyAlignment="1">
      <alignment horizontal="center" vertical="center"/>
    </xf>
    <xf numFmtId="0" fontId="3" fillId="0" borderId="4" xfId="1" quotePrefix="1" applyNumberFormat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0" fontId="3" fillId="0" borderId="1" xfId="1" quotePrefix="1" applyNumberFormat="1" applyFont="1" applyBorder="1" applyAlignment="1">
      <alignment horizontal="center" vertical="center"/>
    </xf>
    <xf numFmtId="0" fontId="3" fillId="0" borderId="6" xfId="1" quotePrefix="1" applyNumberFormat="1" applyFont="1" applyBorder="1" applyAlignment="1">
      <alignment horizontal="center" vertical="center"/>
    </xf>
    <xf numFmtId="41" fontId="3" fillId="0" borderId="10" xfId="1" applyFont="1" applyBorder="1" applyAlignment="1">
      <alignment vertical="center"/>
    </xf>
    <xf numFmtId="0" fontId="3" fillId="0" borderId="10" xfId="1" quotePrefix="1" applyNumberFormat="1" applyFont="1" applyBorder="1" applyAlignment="1">
      <alignment horizontal="center" vertical="center"/>
    </xf>
    <xf numFmtId="0" fontId="3" fillId="0" borderId="11" xfId="1" quotePrefix="1" applyNumberFormat="1" applyFont="1" applyBorder="1" applyAlignment="1">
      <alignment horizontal="center" vertical="center"/>
    </xf>
    <xf numFmtId="176" fontId="3" fillId="0" borderId="18" xfId="1" quotePrefix="1" applyNumberFormat="1" applyFont="1" applyBorder="1" applyAlignment="1">
      <alignment horizontal="center" vertical="center"/>
    </xf>
    <xf numFmtId="41" fontId="3" fillId="0" borderId="20" xfId="1" quotePrefix="1" applyFont="1" applyBorder="1" applyAlignment="1">
      <alignment horizontal="center" vertical="center"/>
    </xf>
    <xf numFmtId="41" fontId="3" fillId="0" borderId="10" xfId="1" quotePrefix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179" fontId="3" fillId="0" borderId="3" xfId="1" applyNumberFormat="1" applyFont="1" applyBorder="1" applyAlignment="1">
      <alignment horizontal="right" vertical="center"/>
    </xf>
    <xf numFmtId="179" fontId="3" fillId="0" borderId="1" xfId="1" applyNumberFormat="1" applyFont="1" applyBorder="1" applyAlignment="1">
      <alignment horizontal="right" vertical="center"/>
    </xf>
    <xf numFmtId="179" fontId="3" fillId="0" borderId="10" xfId="1" applyNumberFormat="1" applyFont="1" applyBorder="1" applyAlignment="1">
      <alignment horizontal="right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0" xfId="1" applyNumberFormat="1" applyFont="1" applyBorder="1" applyAlignment="1">
      <alignment horizontal="center" vertical="center"/>
    </xf>
    <xf numFmtId="41" fontId="3" fillId="0" borderId="11" xfId="1" quotePrefix="1" applyFont="1" applyBorder="1" applyAlignment="1">
      <alignment vertical="center"/>
    </xf>
    <xf numFmtId="180" fontId="3" fillId="0" borderId="3" xfId="1" applyNumberFormat="1" applyFont="1" applyBorder="1">
      <alignment vertical="center"/>
    </xf>
    <xf numFmtId="180" fontId="3" fillId="0" borderId="1" xfId="1" applyNumberFormat="1" applyFont="1" applyBorder="1">
      <alignment vertical="center"/>
    </xf>
    <xf numFmtId="180" fontId="3" fillId="0" borderId="10" xfId="1" applyNumberFormat="1" applyFont="1" applyBorder="1">
      <alignment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9" fontId="3" fillId="0" borderId="26" xfId="1" applyNumberFormat="1" applyFont="1" applyFill="1" applyBorder="1" applyAlignment="1">
      <alignment horizontal="right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24" xfId="1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79" fontId="3" fillId="0" borderId="31" xfId="1" applyNumberFormat="1" applyFont="1" applyFill="1" applyBorder="1" applyAlignment="1">
      <alignment horizontal="right" vertical="center"/>
    </xf>
    <xf numFmtId="17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9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9" formatCode="#,##0_);[Red]\(#,##0\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수입치즈와 소스류 현황분석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판매가(원)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08-4A36-BACA-3F221549A7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(제1작업!$D$5:$D$7,제1작업!$D$9:$D$10,제1작업!$D$12)</c:f>
              <c:strCache>
                <c:ptCount val="6"/>
                <c:pt idx="0">
                  <c:v>어니언크림드레싱</c:v>
                </c:pt>
                <c:pt idx="1">
                  <c:v>모짜렐라블록</c:v>
                </c:pt>
                <c:pt idx="2">
                  <c:v>홀그레인머스타드</c:v>
                </c:pt>
                <c:pt idx="3">
                  <c:v>고다슬라이스</c:v>
                </c:pt>
                <c:pt idx="4">
                  <c:v>트러플페이스트</c:v>
                </c:pt>
                <c:pt idx="5">
                  <c:v>스트링치즈</c:v>
                </c:pt>
              </c:strCache>
            </c:strRef>
          </c:cat>
          <c:val>
            <c:numRef>
              <c:f>(제1작업!$E$5:$E$7,제1작업!$E$9:$E$10,제1작업!$E$12)</c:f>
              <c:numCache>
                <c:formatCode>#,##0_);[Red]\(#,##0\)</c:formatCode>
                <c:ptCount val="6"/>
                <c:pt idx="0">
                  <c:v>13000</c:v>
                </c:pt>
                <c:pt idx="1">
                  <c:v>17500</c:v>
                </c:pt>
                <c:pt idx="2">
                  <c:v>37500</c:v>
                </c:pt>
                <c:pt idx="3">
                  <c:v>14700</c:v>
                </c:pt>
                <c:pt idx="4">
                  <c:v>42000</c:v>
                </c:pt>
                <c:pt idx="5">
                  <c:v>28500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8-4A36-BACA-3F221549A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574082328"/>
        <c:axId val="576068584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중량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(제1작업!$D$5:$D$7,제1작업!$D$9:$D$10,제1작업!$D$12)</c:f>
              <c:strCache>
                <c:ptCount val="6"/>
                <c:pt idx="0">
                  <c:v>어니언크림드레싱</c:v>
                </c:pt>
                <c:pt idx="1">
                  <c:v>모짜렐라블록</c:v>
                </c:pt>
                <c:pt idx="2">
                  <c:v>홀그레인머스타드</c:v>
                </c:pt>
                <c:pt idx="3">
                  <c:v>고다슬라이스</c:v>
                </c:pt>
                <c:pt idx="4">
                  <c:v>트러플페이스트</c:v>
                </c:pt>
                <c:pt idx="5">
                  <c:v>스트링치즈</c:v>
                </c:pt>
              </c:strCache>
            </c:strRef>
          </c:cat>
          <c:val>
            <c:numRef>
              <c:f>(제1작업!$G$5:$G$7,제1작업!$G$9:$G$10,제1작업!$G$12)</c:f>
              <c:numCache>
                <c:formatCode>#,##0.0"kg"</c:formatCode>
                <c:ptCount val="6"/>
                <c:pt idx="0">
                  <c:v>1</c:v>
                </c:pt>
                <c:pt idx="1">
                  <c:v>0.5</c:v>
                </c:pt>
                <c:pt idx="2">
                  <c:v>3</c:v>
                </c:pt>
                <c:pt idx="3">
                  <c:v>0.8</c:v>
                </c:pt>
                <c:pt idx="4">
                  <c:v>0.5</c:v>
                </c:pt>
                <c:pt idx="5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08-4A36-BACA-3F221549A7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016576"/>
        <c:axId val="660018376"/>
      </c:lineChart>
      <c:catAx>
        <c:axId val="574082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6068584"/>
        <c:crosses val="autoZero"/>
        <c:auto val="1"/>
        <c:lblAlgn val="ctr"/>
        <c:lblOffset val="100"/>
        <c:noMultiLvlLbl val="0"/>
      </c:catAx>
      <c:valAx>
        <c:axId val="576068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574082328"/>
        <c:crosses val="autoZero"/>
        <c:crossBetween val="between"/>
      </c:valAx>
      <c:valAx>
        <c:axId val="660018376"/>
        <c:scaling>
          <c:orientation val="minMax"/>
        </c:scaling>
        <c:delete val="0"/>
        <c:axPos val="r"/>
        <c:numFmt formatCode="#,##0.0&quot;kg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660016576"/>
        <c:crosses val="max"/>
        <c:crossBetween val="between"/>
        <c:majorUnit val="1"/>
      </c:valAx>
      <c:catAx>
        <c:axId val="66001657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6001837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</xdr:colOff>
      <xdr:row>0</xdr:row>
      <xdr:rowOff>88900</xdr:rowOff>
    </xdr:from>
    <xdr:to>
      <xdr:col>7</xdr:col>
      <xdr:colOff>184150</xdr:colOff>
      <xdr:row>2</xdr:row>
      <xdr:rowOff>203201</xdr:rowOff>
    </xdr:to>
    <xdr:sp macro="" textlink="">
      <xdr:nvSpPr>
        <xdr:cNvPr id="2" name="십자형 1">
          <a:extLst>
            <a:ext uri="{FF2B5EF4-FFF2-40B4-BE49-F238E27FC236}">
              <a16:creationId xmlns:a16="http://schemas.microsoft.com/office/drawing/2014/main" id="{0517EE9C-C6A1-4E2A-9D71-9BC242A53925}"/>
            </a:ext>
          </a:extLst>
        </xdr:cNvPr>
        <xdr:cNvSpPr/>
      </xdr:nvSpPr>
      <xdr:spPr>
        <a:xfrm>
          <a:off x="152400" y="88900"/>
          <a:ext cx="5740400" cy="685801"/>
        </a:xfrm>
        <a:prstGeom prst="plus">
          <a:avLst>
            <a:gd name="adj" fmla="val 12058"/>
          </a:avLst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rPr>
            <a:t>한마음 수입식자재 관리 현황</a:t>
          </a:r>
        </a:p>
      </xdr:txBody>
    </xdr:sp>
    <xdr:clientData/>
  </xdr:twoCellAnchor>
  <xdr:twoCellAnchor editAs="oneCell">
    <xdr:from>
      <xdr:col>7</xdr:col>
      <xdr:colOff>425450</xdr:colOff>
      <xdr:row>0</xdr:row>
      <xdr:rowOff>63500</xdr:rowOff>
    </xdr:from>
    <xdr:to>
      <xdr:col>10</xdr:col>
      <xdr:colOff>6350</xdr:colOff>
      <xdr:row>2</xdr:row>
      <xdr:rowOff>228600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5DA86BD5-B947-4D4D-AB09-1BB343F04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63500"/>
          <a:ext cx="2298700" cy="7366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7C6B72D-7523-7284-3DF3-4211EBEAF70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0.20714</cdr:x>
      <cdr:y>0.12672</cdr:y>
    </cdr:from>
    <cdr:to>
      <cdr:x>0.33835</cdr:x>
      <cdr:y>0.23473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DC04CDE6-166D-F5BA-DFAE-513771B40FE0}"/>
            </a:ext>
          </a:extLst>
        </cdr:cNvPr>
        <cdr:cNvSpPr/>
      </cdr:nvSpPr>
      <cdr:spPr>
        <a:xfrm xmlns:a="http://schemas.openxmlformats.org/drawingml/2006/main">
          <a:off x="1925690" y="769240"/>
          <a:ext cx="1219780" cy="655700"/>
        </a:xfrm>
        <a:prstGeom xmlns:a="http://schemas.openxmlformats.org/drawingml/2006/main" prst="wedgeRoundRectCallout">
          <a:avLst>
            <a:gd name="adj1" fmla="val 79680"/>
            <a:gd name="adj2" fmla="val 5347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/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전월판매량 </a:t>
          </a:r>
          <a:r>
            <a:rPr lang="en-US" altLang="ko-KR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3</a:t>
          </a:r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위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ram" refreshedDate="45193.739976851852" createdVersion="8" refreshedVersion="8" minRefreshableVersion="3" recordCount="8">
  <cacheSource type="worksheet">
    <worksheetSource ref="B4:H12" sheet="제1작업"/>
  </cacheSource>
  <cacheFields count="7">
    <cacheField name="관리코드" numFmtId="0">
      <sharedItems/>
    </cacheField>
    <cacheField name="분류" numFmtId="0">
      <sharedItems count="3">
        <s v="소스류"/>
        <s v="수입치즈"/>
        <s v="분말류"/>
      </sharedItems>
    </cacheField>
    <cacheField name="식품명" numFmtId="0">
      <sharedItems count="8">
        <s v="어니언크림드레싱"/>
        <s v="모짜렐라블록"/>
        <s v="홀그레인머스타드"/>
        <s v="파스타밀가루"/>
        <s v="고다슬라이스"/>
        <s v="트러플페이스트"/>
        <s v="파마산치즈가루"/>
        <s v="스트링치즈"/>
      </sharedItems>
    </cacheField>
    <cacheField name="판매가_x000a_(원)" numFmtId="179">
      <sharedItems containsSemiMixedTypes="0" containsString="0" containsNumber="1" containsInteger="1" minValue="13000" maxValue="43500" count="8">
        <n v="13000"/>
        <n v="17500"/>
        <n v="37500"/>
        <n v="43500"/>
        <n v="14700"/>
        <n v="42000"/>
        <n v="21000"/>
        <n v="28500"/>
      </sharedItems>
      <fieldGroup base="3">
        <rangePr autoStart="0" startNum="1" endNum="43500" groupInterval="15000"/>
        <groupItems count="5">
          <s v="&lt;1"/>
          <s v="1-15000"/>
          <s v="15001-30000"/>
          <s v="30001-45000"/>
          <s v="&gt;45001"/>
        </groupItems>
      </fieldGroup>
    </cacheField>
    <cacheField name="원산지" numFmtId="0">
      <sharedItems/>
    </cacheField>
    <cacheField name="중량" numFmtId="180">
      <sharedItems containsSemiMixedTypes="0" containsString="0" containsNumber="1" minValue="0.5" maxValue="4"/>
    </cacheField>
    <cacheField name="전월판매량_x000a_(개)" numFmtId="41">
      <sharedItems containsSemiMixedTypes="0" containsString="0" containsNumber="1" containsInteger="1" minValue="430" maxValue="12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SA2-01"/>
    <x v="0"/>
    <x v="0"/>
    <x v="0"/>
    <s v="이탈리아"/>
    <n v="1"/>
    <n v="970"/>
  </r>
  <r>
    <s v="CH1-01"/>
    <x v="1"/>
    <x v="1"/>
    <x v="1"/>
    <s v="이탈리아"/>
    <n v="0.5"/>
    <n v="850"/>
  </r>
  <r>
    <s v="SA3-02"/>
    <x v="0"/>
    <x v="2"/>
    <x v="2"/>
    <s v="프랑스"/>
    <n v="3"/>
    <n v="1030"/>
  </r>
  <r>
    <s v="PD2-01"/>
    <x v="2"/>
    <x v="3"/>
    <x v="3"/>
    <s v="이탈리아"/>
    <n v="4"/>
    <n v="430"/>
  </r>
  <r>
    <s v="CH3-02"/>
    <x v="1"/>
    <x v="4"/>
    <x v="4"/>
    <s v="네덜란드"/>
    <n v="0.8"/>
    <n v="1250"/>
  </r>
  <r>
    <s v="SA1-03"/>
    <x v="0"/>
    <x v="5"/>
    <x v="5"/>
    <s v="네덜란드"/>
    <n v="0.5"/>
    <n v="770"/>
  </r>
  <r>
    <s v="PD1-02"/>
    <x v="2"/>
    <x v="6"/>
    <x v="6"/>
    <s v="프랑스"/>
    <n v="1.5"/>
    <n v="1050"/>
  </r>
  <r>
    <s v="CH2-03"/>
    <x v="1"/>
    <x v="7"/>
    <x v="7"/>
    <s v="프랑스"/>
    <n v="1.2"/>
    <n v="5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missingCaption="***" updatedVersion="7" minRefreshableVersion="3" useAutoFormatting="1" colGrandTotals="0" itemPrintTitles="1" mergeItem="1" createdVersion="8" indent="0" outline="1" outlineData="1" multipleFieldFilters="0" rowHeaderCaption="판매가(원)" colHeaderCaption="분류">
  <location ref="B2:H8" firstHeaderRow="1" firstDataRow="3" firstDataCol="1"/>
  <pivotFields count="7">
    <pivotField showAll="0"/>
    <pivotField axis="axisCol" showAll="0" sortType="descending">
      <items count="4">
        <item x="1"/>
        <item x="0"/>
        <item x="2"/>
        <item t="default"/>
      </items>
    </pivotField>
    <pivotField dataField="1" showAll="0">
      <items count="9">
        <item x="4"/>
        <item x="1"/>
        <item x="7"/>
        <item x="0"/>
        <item x="5"/>
        <item x="6"/>
        <item x="3"/>
        <item x="2"/>
        <item t="default"/>
      </items>
    </pivotField>
    <pivotField axis="axisRow" numFmtId="179" showAll="0">
      <items count="6">
        <item x="0"/>
        <item x="1"/>
        <item x="2"/>
        <item x="3"/>
        <item x="4"/>
        <item t="default"/>
      </items>
    </pivotField>
    <pivotField showAll="0"/>
    <pivotField numFmtId="180" showAll="0"/>
    <pivotField dataField="1" numFmtId="41" showAll="0"/>
  </pivotFields>
  <rowFields count="1">
    <field x="3"/>
  </rowFields>
  <rowItems count="4">
    <i>
      <x v="1"/>
    </i>
    <i>
      <x v="2"/>
    </i>
    <i>
      <x v="3"/>
    </i>
    <i t="grand">
      <x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식품명" fld="2" subtotal="count" baseField="0" baseItem="0"/>
    <dataField name="평균 : 전월판매량(개)" fld="6" subtotal="average" baseField="3" baseItem="1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2" name="표2" displayName="표2" ref="B18:E22" totalsRowShown="0" tableBorderDxfId="6">
  <autoFilter ref="B18:E22">
    <filterColumn colId="0" hiddenButton="1"/>
    <filterColumn colId="1" hiddenButton="1"/>
    <filterColumn colId="2" hiddenButton="1"/>
    <filterColumn colId="3" hiddenButton="1"/>
  </autoFilter>
  <tableColumns count="4">
    <tableColumn id="1" name="관리코드" dataDxfId="5"/>
    <tableColumn id="2" name="원산지" dataDxfId="4" dataCellStyle="쉼표 [0]"/>
    <tableColumn id="3" name="식품명" dataDxfId="3"/>
    <tableColumn id="4" name="판매가_x000a_(원)" dataDxfId="2" dataCellStyle="쉼표 [0]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tabSelected="1" zoomScaleNormal="100" workbookViewId="0">
      <selection activeCell="M24" sqref="M24"/>
    </sheetView>
  </sheetViews>
  <sheetFormatPr defaultColWidth="9" defaultRowHeight="13.5" x14ac:dyDescent="0.3"/>
  <cols>
    <col min="1" max="1" width="1.625" style="1" customWidth="1"/>
    <col min="2" max="2" width="10.75" style="1" customWidth="1"/>
    <col min="3" max="3" width="11.875" style="1" customWidth="1"/>
    <col min="4" max="4" width="18.25" style="1" customWidth="1"/>
    <col min="5" max="5" width="11.5" style="1" customWidth="1"/>
    <col min="6" max="6" width="11.625" style="1" customWidth="1"/>
    <col min="7" max="7" width="9.5" style="1" customWidth="1"/>
    <col min="8" max="8" width="11.75" style="1" customWidth="1"/>
    <col min="9" max="9" width="12.5" style="1" customWidth="1"/>
    <col min="10" max="10" width="11.2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29.25" customHeight="1" thickBot="1" x14ac:dyDescent="0.35">
      <c r="B4" s="6" t="s">
        <v>4</v>
      </c>
      <c r="C4" s="7" t="s">
        <v>0</v>
      </c>
      <c r="D4" s="7" t="s">
        <v>5</v>
      </c>
      <c r="E4" s="8" t="s">
        <v>33</v>
      </c>
      <c r="F4" s="8" t="s">
        <v>6</v>
      </c>
      <c r="G4" s="8" t="s">
        <v>7</v>
      </c>
      <c r="H4" s="8" t="s">
        <v>8</v>
      </c>
      <c r="I4" s="7" t="s">
        <v>9</v>
      </c>
      <c r="J4" s="25" t="s">
        <v>10</v>
      </c>
    </row>
    <row r="5" spans="2:10" ht="18.75" customHeight="1" x14ac:dyDescent="0.3">
      <c r="B5" s="9" t="s">
        <v>11</v>
      </c>
      <c r="C5" s="10" t="s">
        <v>19</v>
      </c>
      <c r="D5" s="10" t="s">
        <v>22</v>
      </c>
      <c r="E5" s="27">
        <v>13000</v>
      </c>
      <c r="F5" s="30" t="s">
        <v>23</v>
      </c>
      <c r="G5" s="34">
        <v>1</v>
      </c>
      <c r="H5" s="13">
        <v>970</v>
      </c>
      <c r="I5" s="14" t="str">
        <f>CHOOSE(MID(B5,3,1),"특가상품","베스트상품","무배상품")</f>
        <v>베스트상품</v>
      </c>
      <c r="J5" s="15">
        <f>IF(C5="수입치즈",E5*0.03,E5*0.02)</f>
        <v>260</v>
      </c>
    </row>
    <row r="6" spans="2:10" ht="18.75" customHeight="1" x14ac:dyDescent="0.3">
      <c r="B6" s="2" t="s">
        <v>12</v>
      </c>
      <c r="C6" s="12" t="s">
        <v>20</v>
      </c>
      <c r="D6" s="12" t="s">
        <v>28</v>
      </c>
      <c r="E6" s="28">
        <v>17500</v>
      </c>
      <c r="F6" s="31" t="s">
        <v>23</v>
      </c>
      <c r="G6" s="35">
        <v>0.5</v>
      </c>
      <c r="H6" s="16">
        <v>850</v>
      </c>
      <c r="I6" s="17" t="str">
        <f t="shared" ref="I6:I12" si="0">CHOOSE(MID(B6,3,1),"특가상품","베스트상품","무배상품")</f>
        <v>특가상품</v>
      </c>
      <c r="J6" s="18">
        <f t="shared" ref="J6:J12" si="1">IF(C6="수입치즈",E6*0.03,E6*0.02)</f>
        <v>525</v>
      </c>
    </row>
    <row r="7" spans="2:10" ht="18.75" customHeight="1" x14ac:dyDescent="0.3">
      <c r="B7" s="2" t="s">
        <v>13</v>
      </c>
      <c r="C7" s="12" t="s">
        <v>19</v>
      </c>
      <c r="D7" s="12" t="s">
        <v>24</v>
      </c>
      <c r="E7" s="28">
        <v>37500</v>
      </c>
      <c r="F7" s="31" t="s">
        <v>25</v>
      </c>
      <c r="G7" s="35">
        <v>3</v>
      </c>
      <c r="H7" s="16">
        <v>1030</v>
      </c>
      <c r="I7" s="17" t="str">
        <f t="shared" si="0"/>
        <v>무배상품</v>
      </c>
      <c r="J7" s="18">
        <f t="shared" si="1"/>
        <v>750</v>
      </c>
    </row>
    <row r="8" spans="2:10" ht="18.75" customHeight="1" x14ac:dyDescent="0.3">
      <c r="B8" s="2" t="s">
        <v>14</v>
      </c>
      <c r="C8" s="12" t="s">
        <v>21</v>
      </c>
      <c r="D8" s="12" t="s">
        <v>31</v>
      </c>
      <c r="E8" s="28">
        <v>43500</v>
      </c>
      <c r="F8" s="31" t="s">
        <v>23</v>
      </c>
      <c r="G8" s="35">
        <v>4</v>
      </c>
      <c r="H8" s="16">
        <v>430</v>
      </c>
      <c r="I8" s="17" t="str">
        <f t="shared" si="0"/>
        <v>베스트상품</v>
      </c>
      <c r="J8" s="18">
        <f t="shared" si="1"/>
        <v>870</v>
      </c>
    </row>
    <row r="9" spans="2:10" ht="18.75" customHeight="1" x14ac:dyDescent="0.3">
      <c r="B9" s="2" t="s">
        <v>15</v>
      </c>
      <c r="C9" s="12" t="s">
        <v>20</v>
      </c>
      <c r="D9" s="12" t="s">
        <v>29</v>
      </c>
      <c r="E9" s="28">
        <v>14700</v>
      </c>
      <c r="F9" s="31" t="s">
        <v>27</v>
      </c>
      <c r="G9" s="35">
        <v>0.8</v>
      </c>
      <c r="H9" s="16">
        <v>1250</v>
      </c>
      <c r="I9" s="17" t="str">
        <f t="shared" si="0"/>
        <v>무배상품</v>
      </c>
      <c r="J9" s="18">
        <f t="shared" si="1"/>
        <v>441</v>
      </c>
    </row>
    <row r="10" spans="2:10" ht="18.75" customHeight="1" x14ac:dyDescent="0.3">
      <c r="B10" s="2" t="s">
        <v>16</v>
      </c>
      <c r="C10" s="12" t="s">
        <v>19</v>
      </c>
      <c r="D10" s="12" t="s">
        <v>26</v>
      </c>
      <c r="E10" s="28">
        <v>42000</v>
      </c>
      <c r="F10" s="31" t="s">
        <v>27</v>
      </c>
      <c r="G10" s="35">
        <v>0.5</v>
      </c>
      <c r="H10" s="16">
        <v>770</v>
      </c>
      <c r="I10" s="17" t="str">
        <f t="shared" si="0"/>
        <v>특가상품</v>
      </c>
      <c r="J10" s="18">
        <f t="shared" si="1"/>
        <v>840</v>
      </c>
    </row>
    <row r="11" spans="2:10" ht="18.75" customHeight="1" x14ac:dyDescent="0.3">
      <c r="B11" s="2" t="s">
        <v>17</v>
      </c>
      <c r="C11" s="12" t="s">
        <v>21</v>
      </c>
      <c r="D11" s="12" t="s">
        <v>32</v>
      </c>
      <c r="E11" s="28">
        <v>21000</v>
      </c>
      <c r="F11" s="31" t="s">
        <v>25</v>
      </c>
      <c r="G11" s="35">
        <v>1.5</v>
      </c>
      <c r="H11" s="16">
        <v>1050</v>
      </c>
      <c r="I11" s="17" t="str">
        <f t="shared" si="0"/>
        <v>특가상품</v>
      </c>
      <c r="J11" s="18">
        <f t="shared" si="1"/>
        <v>420</v>
      </c>
    </row>
    <row r="12" spans="2:10" ht="18.75" customHeight="1" thickBot="1" x14ac:dyDescent="0.35">
      <c r="B12" s="11" t="s">
        <v>18</v>
      </c>
      <c r="C12" s="4" t="s">
        <v>20</v>
      </c>
      <c r="D12" s="4" t="s">
        <v>30</v>
      </c>
      <c r="E12" s="29">
        <v>28500</v>
      </c>
      <c r="F12" s="32" t="s">
        <v>25</v>
      </c>
      <c r="G12" s="36">
        <v>1.2</v>
      </c>
      <c r="H12" s="19">
        <v>590</v>
      </c>
      <c r="I12" s="20" t="str">
        <f t="shared" si="0"/>
        <v>베스트상품</v>
      </c>
      <c r="J12" s="21">
        <f t="shared" si="1"/>
        <v>855</v>
      </c>
    </row>
    <row r="13" spans="2:10" ht="18.75" customHeight="1" x14ac:dyDescent="0.3">
      <c r="B13" s="52" t="s">
        <v>48</v>
      </c>
      <c r="C13" s="53"/>
      <c r="D13" s="54"/>
      <c r="E13" s="22" t="str">
        <f>COUNTIF(H5:H12,"&gt;=1000")&amp;"개"</f>
        <v>3개</v>
      </c>
      <c r="F13" s="55"/>
      <c r="G13" s="57" t="s">
        <v>45</v>
      </c>
      <c r="H13" s="53"/>
      <c r="I13" s="54"/>
      <c r="J13" s="23">
        <f>MAX(전월판매량)</f>
        <v>1250</v>
      </c>
    </row>
    <row r="14" spans="2:10" ht="18.399999999999999" customHeight="1" thickBot="1" x14ac:dyDescent="0.35">
      <c r="B14" s="58" t="s">
        <v>46</v>
      </c>
      <c r="C14" s="59"/>
      <c r="D14" s="60"/>
      <c r="E14" s="24">
        <f>ROUND(DAVERAGE(B4:H12,4,C4:C5),-3)</f>
        <v>31000</v>
      </c>
      <c r="F14" s="56"/>
      <c r="G14" s="3" t="s">
        <v>4</v>
      </c>
      <c r="H14" s="4" t="s">
        <v>34</v>
      </c>
      <c r="I14" s="5" t="s">
        <v>6</v>
      </c>
      <c r="J14" s="33" t="str">
        <f>VLOOKUP(H14,B5:H12,5,FALSE)</f>
        <v>이탈리아</v>
      </c>
    </row>
    <row r="20" ht="14.65" customHeight="1" x14ac:dyDescent="0.3"/>
  </sheetData>
  <mergeCells count="4">
    <mergeCell ref="B13:D13"/>
    <mergeCell ref="F13:F14"/>
    <mergeCell ref="G13:I13"/>
    <mergeCell ref="B14:D14"/>
  </mergeCells>
  <phoneticPr fontId="2" type="noConversion"/>
  <conditionalFormatting sqref="B5:J12">
    <cfRule type="expression" dxfId="8" priority="1">
      <formula>$E5&gt;=30000</formula>
    </cfRule>
  </conditionalFormatting>
  <dataValidations disablePrompts="1"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workbookViewId="0">
      <selection activeCell="I17" sqref="I17"/>
    </sheetView>
  </sheetViews>
  <sheetFormatPr defaultColWidth="8.75" defaultRowHeight="19.149999999999999" customHeight="1" x14ac:dyDescent="0.3"/>
  <cols>
    <col min="1" max="1" width="1.625" style="1" customWidth="1"/>
    <col min="2" max="2" width="11.75" style="1" customWidth="1"/>
    <col min="3" max="3" width="11" style="1" bestFit="1" customWidth="1"/>
    <col min="4" max="4" width="17.125" style="1" customWidth="1"/>
    <col min="5" max="5" width="10" style="1" customWidth="1"/>
    <col min="6" max="6" width="10.5" style="1" customWidth="1"/>
    <col min="7" max="7" width="8.75" style="1"/>
    <col min="8" max="8" width="11.25" style="1" customWidth="1"/>
    <col min="9" max="16384" width="8.75" style="1"/>
  </cols>
  <sheetData>
    <row r="1" spans="2:8" ht="19.149999999999999" customHeight="1" thickBot="1" x14ac:dyDescent="0.35"/>
    <row r="2" spans="2:8" ht="28.15" customHeight="1" thickBot="1" x14ac:dyDescent="0.35">
      <c r="B2" s="6" t="s">
        <v>4</v>
      </c>
      <c r="C2" s="7" t="s">
        <v>0</v>
      </c>
      <c r="D2" s="7" t="s">
        <v>5</v>
      </c>
      <c r="E2" s="8" t="s">
        <v>33</v>
      </c>
      <c r="F2" s="8" t="s">
        <v>6</v>
      </c>
      <c r="G2" s="8" t="s">
        <v>7</v>
      </c>
      <c r="H2" s="8" t="s">
        <v>8</v>
      </c>
    </row>
    <row r="3" spans="2:8" ht="19.149999999999999" customHeight="1" x14ac:dyDescent="0.3">
      <c r="B3" s="9" t="s">
        <v>11</v>
      </c>
      <c r="C3" s="10" t="s">
        <v>19</v>
      </c>
      <c r="D3" s="10" t="s">
        <v>22</v>
      </c>
      <c r="E3" s="27">
        <v>13000</v>
      </c>
      <c r="F3" s="30" t="s">
        <v>23</v>
      </c>
      <c r="G3" s="34">
        <v>1</v>
      </c>
      <c r="H3" s="13">
        <v>970</v>
      </c>
    </row>
    <row r="4" spans="2:8" ht="19.149999999999999" customHeight="1" x14ac:dyDescent="0.3">
      <c r="B4" s="2" t="s">
        <v>12</v>
      </c>
      <c r="C4" s="12" t="s">
        <v>20</v>
      </c>
      <c r="D4" s="12" t="s">
        <v>28</v>
      </c>
      <c r="E4" s="28">
        <v>17500</v>
      </c>
      <c r="F4" s="31" t="s">
        <v>23</v>
      </c>
      <c r="G4" s="35">
        <v>0.5</v>
      </c>
      <c r="H4" s="16">
        <v>850</v>
      </c>
    </row>
    <row r="5" spans="2:8" ht="19.149999999999999" customHeight="1" x14ac:dyDescent="0.3">
      <c r="B5" s="2" t="s">
        <v>13</v>
      </c>
      <c r="C5" s="12" t="s">
        <v>19</v>
      </c>
      <c r="D5" s="12" t="s">
        <v>24</v>
      </c>
      <c r="E5" s="28">
        <v>37500</v>
      </c>
      <c r="F5" s="31" t="s">
        <v>25</v>
      </c>
      <c r="G5" s="35">
        <v>3</v>
      </c>
      <c r="H5" s="16">
        <v>1030</v>
      </c>
    </row>
    <row r="6" spans="2:8" ht="19.149999999999999" customHeight="1" x14ac:dyDescent="0.3">
      <c r="B6" s="2" t="s">
        <v>14</v>
      </c>
      <c r="C6" s="12" t="s">
        <v>21</v>
      </c>
      <c r="D6" s="12" t="s">
        <v>31</v>
      </c>
      <c r="E6" s="28">
        <v>43500</v>
      </c>
      <c r="F6" s="31" t="s">
        <v>23</v>
      </c>
      <c r="G6" s="35">
        <v>4</v>
      </c>
      <c r="H6" s="16">
        <v>430</v>
      </c>
    </row>
    <row r="7" spans="2:8" ht="19.149999999999999" customHeight="1" x14ac:dyDescent="0.3">
      <c r="B7" s="2" t="s">
        <v>15</v>
      </c>
      <c r="C7" s="12" t="s">
        <v>20</v>
      </c>
      <c r="D7" s="12" t="s">
        <v>29</v>
      </c>
      <c r="E7" s="28">
        <v>14700</v>
      </c>
      <c r="F7" s="31" t="s">
        <v>27</v>
      </c>
      <c r="G7" s="35">
        <v>0.8</v>
      </c>
      <c r="H7" s="16">
        <v>1250</v>
      </c>
    </row>
    <row r="8" spans="2:8" ht="19.149999999999999" customHeight="1" x14ac:dyDescent="0.3">
      <c r="B8" s="2" t="s">
        <v>16</v>
      </c>
      <c r="C8" s="12" t="s">
        <v>19</v>
      </c>
      <c r="D8" s="12" t="s">
        <v>26</v>
      </c>
      <c r="E8" s="28">
        <v>42000</v>
      </c>
      <c r="F8" s="31" t="s">
        <v>27</v>
      </c>
      <c r="G8" s="35">
        <v>0.5</v>
      </c>
      <c r="H8" s="16">
        <v>770</v>
      </c>
    </row>
    <row r="9" spans="2:8" ht="19.149999999999999" customHeight="1" x14ac:dyDescent="0.3">
      <c r="B9" s="2" t="s">
        <v>17</v>
      </c>
      <c r="C9" s="12" t="s">
        <v>21</v>
      </c>
      <c r="D9" s="12" t="s">
        <v>32</v>
      </c>
      <c r="E9" s="28">
        <v>21000</v>
      </c>
      <c r="F9" s="31" t="s">
        <v>25</v>
      </c>
      <c r="G9" s="35">
        <v>1.5</v>
      </c>
      <c r="H9" s="16">
        <v>1050</v>
      </c>
    </row>
    <row r="10" spans="2:8" ht="19.149999999999999" customHeight="1" thickBot="1" x14ac:dyDescent="0.35">
      <c r="B10" s="11" t="s">
        <v>18</v>
      </c>
      <c r="C10" s="4" t="s">
        <v>20</v>
      </c>
      <c r="D10" s="4" t="s">
        <v>30</v>
      </c>
      <c r="E10" s="29">
        <v>28500</v>
      </c>
      <c r="F10" s="32" t="s">
        <v>25</v>
      </c>
      <c r="G10" s="36">
        <v>1.2</v>
      </c>
      <c r="H10" s="19">
        <v>590</v>
      </c>
    </row>
    <row r="12" spans="2:8" ht="19.149999999999999" customHeight="1" thickBot="1" x14ac:dyDescent="0.35"/>
    <row r="13" spans="2:8" ht="27.4" customHeight="1" x14ac:dyDescent="0.3">
      <c r="B13" s="7" t="s">
        <v>0</v>
      </c>
      <c r="C13" s="8" t="s">
        <v>8</v>
      </c>
    </row>
    <row r="14" spans="2:8" ht="19.149999999999999" customHeight="1" x14ac:dyDescent="0.3">
      <c r="B14" s="1" t="s">
        <v>36</v>
      </c>
    </row>
    <row r="15" spans="2:8" ht="19.149999999999999" customHeight="1" x14ac:dyDescent="0.3">
      <c r="C15" s="1" t="s">
        <v>37</v>
      </c>
    </row>
    <row r="18" spans="2:5" ht="26.65" customHeight="1" x14ac:dyDescent="0.3">
      <c r="B18" s="40" t="s">
        <v>4</v>
      </c>
      <c r="C18" s="41" t="s">
        <v>6</v>
      </c>
      <c r="D18" s="42" t="s">
        <v>5</v>
      </c>
      <c r="E18" s="43" t="s">
        <v>33</v>
      </c>
    </row>
    <row r="19" spans="2:5" ht="19.149999999999999" customHeight="1" x14ac:dyDescent="0.3">
      <c r="B19" s="38" t="s">
        <v>13</v>
      </c>
      <c r="C19" s="37" t="s">
        <v>25</v>
      </c>
      <c r="D19" s="12" t="s">
        <v>24</v>
      </c>
      <c r="E19" s="39">
        <v>37500</v>
      </c>
    </row>
    <row r="20" spans="2:5" ht="19.149999999999999" customHeight="1" x14ac:dyDescent="0.3">
      <c r="B20" s="38" t="s">
        <v>14</v>
      </c>
      <c r="C20" s="37" t="s">
        <v>23</v>
      </c>
      <c r="D20" s="12" t="s">
        <v>31</v>
      </c>
      <c r="E20" s="39">
        <v>43500</v>
      </c>
    </row>
    <row r="21" spans="2:5" ht="19.149999999999999" customHeight="1" x14ac:dyDescent="0.3">
      <c r="B21" s="38" t="s">
        <v>15</v>
      </c>
      <c r="C21" s="37" t="s">
        <v>27</v>
      </c>
      <c r="D21" s="12" t="s">
        <v>29</v>
      </c>
      <c r="E21" s="39">
        <v>14700</v>
      </c>
    </row>
    <row r="22" spans="2:5" ht="19.149999999999999" customHeight="1" x14ac:dyDescent="0.3">
      <c r="B22" s="44" t="s">
        <v>17</v>
      </c>
      <c r="C22" s="45" t="s">
        <v>25</v>
      </c>
      <c r="D22" s="46" t="s">
        <v>32</v>
      </c>
      <c r="E22" s="47">
        <v>21000</v>
      </c>
    </row>
  </sheetData>
  <phoneticPr fontId="2" type="noConversion"/>
  <conditionalFormatting sqref="B3:H10">
    <cfRule type="expression" dxfId="7" priority="1">
      <formula>$E3&gt;=30000</formula>
    </cfRule>
  </conditionalFormatting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0"/>
  <sheetViews>
    <sheetView workbookViewId="0">
      <selection activeCell="I25" sqref="I25"/>
    </sheetView>
  </sheetViews>
  <sheetFormatPr defaultColWidth="8.75" defaultRowHeight="13.5" x14ac:dyDescent="0.3"/>
  <cols>
    <col min="1" max="1" width="1.625" style="1" customWidth="1"/>
    <col min="2" max="2" width="13.75" style="1" bestFit="1" customWidth="1"/>
    <col min="3" max="3" width="12.25" style="1" bestFit="1" customWidth="1"/>
    <col min="4" max="4" width="20.875" style="1" customWidth="1"/>
    <col min="5" max="5" width="12.25" style="1" bestFit="1" customWidth="1"/>
    <col min="6" max="6" width="20.875" style="1" customWidth="1"/>
    <col min="7" max="7" width="12.25" style="1" bestFit="1" customWidth="1"/>
    <col min="8" max="8" width="20.875" style="1" customWidth="1"/>
    <col min="9" max="9" width="17.25" style="1" bestFit="1" customWidth="1"/>
    <col min="10" max="10" width="24.5" style="1" bestFit="1" customWidth="1"/>
    <col min="11" max="16384" width="8.75" style="1"/>
  </cols>
  <sheetData>
    <row r="2" spans="2:10" ht="16.5" x14ac:dyDescent="0.3">
      <c r="B2" s="50"/>
      <c r="C2" s="26" t="s">
        <v>2</v>
      </c>
      <c r="D2" s="50"/>
      <c r="E2" s="50"/>
      <c r="F2" s="50"/>
      <c r="G2" s="50"/>
      <c r="H2" s="50"/>
      <c r="I2"/>
      <c r="J2"/>
    </row>
    <row r="3" spans="2:10" ht="16.5" x14ac:dyDescent="0.3">
      <c r="B3" s="50"/>
      <c r="C3" s="61" t="s">
        <v>39</v>
      </c>
      <c r="D3" s="62"/>
      <c r="E3" s="61" t="s">
        <v>38</v>
      </c>
      <c r="F3" s="62"/>
      <c r="G3" s="61" t="s">
        <v>35</v>
      </c>
      <c r="H3" s="62"/>
      <c r="I3"/>
      <c r="J3"/>
    </row>
    <row r="4" spans="2:10" ht="16.5" x14ac:dyDescent="0.3">
      <c r="B4" s="26" t="s">
        <v>44</v>
      </c>
      <c r="C4" s="49" t="s">
        <v>40</v>
      </c>
      <c r="D4" s="49" t="s">
        <v>47</v>
      </c>
      <c r="E4" s="49" t="s">
        <v>40</v>
      </c>
      <c r="F4" s="49" t="s">
        <v>47</v>
      </c>
      <c r="G4" s="49" t="s">
        <v>40</v>
      </c>
      <c r="H4" s="49" t="s">
        <v>47</v>
      </c>
      <c r="I4"/>
      <c r="J4"/>
    </row>
    <row r="5" spans="2:10" ht="16.5" x14ac:dyDescent="0.3">
      <c r="B5" s="48" t="s">
        <v>41</v>
      </c>
      <c r="C5" s="51">
        <v>1</v>
      </c>
      <c r="D5" s="51">
        <v>1250</v>
      </c>
      <c r="E5" s="51">
        <v>1</v>
      </c>
      <c r="F5" s="51">
        <v>970</v>
      </c>
      <c r="G5" s="51" t="s">
        <v>3</v>
      </c>
      <c r="H5" s="51" t="s">
        <v>3</v>
      </c>
      <c r="I5"/>
      <c r="J5"/>
    </row>
    <row r="6" spans="2:10" ht="16.5" x14ac:dyDescent="0.3">
      <c r="B6" s="48" t="s">
        <v>42</v>
      </c>
      <c r="C6" s="51">
        <v>2</v>
      </c>
      <c r="D6" s="51">
        <v>720</v>
      </c>
      <c r="E6" s="51" t="s">
        <v>3</v>
      </c>
      <c r="F6" s="51" t="s">
        <v>3</v>
      </c>
      <c r="G6" s="51">
        <v>1</v>
      </c>
      <c r="H6" s="51">
        <v>1050</v>
      </c>
      <c r="I6"/>
      <c r="J6"/>
    </row>
    <row r="7" spans="2:10" ht="16.5" x14ac:dyDescent="0.3">
      <c r="B7" s="48" t="s">
        <v>43</v>
      </c>
      <c r="C7" s="51" t="s">
        <v>3</v>
      </c>
      <c r="D7" s="51" t="s">
        <v>3</v>
      </c>
      <c r="E7" s="51">
        <v>2</v>
      </c>
      <c r="F7" s="51">
        <v>900</v>
      </c>
      <c r="G7" s="51">
        <v>1</v>
      </c>
      <c r="H7" s="51">
        <v>430</v>
      </c>
      <c r="I7"/>
      <c r="J7"/>
    </row>
    <row r="8" spans="2:10" ht="16.5" x14ac:dyDescent="0.3">
      <c r="B8" s="48" t="s">
        <v>1</v>
      </c>
      <c r="C8" s="51">
        <v>3</v>
      </c>
      <c r="D8" s="51">
        <v>896.66666666666663</v>
      </c>
      <c r="E8" s="51">
        <v>3</v>
      </c>
      <c r="F8" s="51">
        <v>923.33333333333337</v>
      </c>
      <c r="G8" s="51">
        <v>2</v>
      </c>
      <c r="H8" s="51">
        <v>740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  <c r="E14"/>
      <c r="F14"/>
    </row>
    <row r="15" spans="2:10" ht="16.5" x14ac:dyDescent="0.3">
      <c r="B15"/>
      <c r="C15"/>
      <c r="D15"/>
      <c r="E15"/>
      <c r="F15"/>
    </row>
    <row r="16" spans="2:10" ht="16.5" x14ac:dyDescent="0.3">
      <c r="B16"/>
      <c r="C16"/>
      <c r="D16"/>
      <c r="E16"/>
      <c r="F16"/>
    </row>
    <row r="17" spans="2:6" ht="16.5" x14ac:dyDescent="0.3">
      <c r="B17"/>
      <c r="C17"/>
      <c r="D17"/>
      <c r="E17"/>
      <c r="F17"/>
    </row>
    <row r="18" spans="2:6" ht="16.5" x14ac:dyDescent="0.3">
      <c r="B18"/>
      <c r="C18"/>
      <c r="D18"/>
      <c r="E18"/>
      <c r="F18"/>
    </row>
    <row r="19" spans="2:6" ht="16.5" x14ac:dyDescent="0.3">
      <c r="B19"/>
      <c r="C19"/>
      <c r="D19"/>
      <c r="E19"/>
      <c r="F19"/>
    </row>
    <row r="20" spans="2:6" ht="16.5" x14ac:dyDescent="0.3">
      <c r="B20"/>
      <c r="C20"/>
      <c r="D20"/>
      <c r="E20"/>
      <c r="F20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전월판매량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2024-02-04T23:33:58Z</dcterms:modified>
</cp:coreProperties>
</file>